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<sst xmlns="http://schemas.openxmlformats.org/spreadsheetml/2006/main" count="58" uniqueCount="42">
  <si>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ALDA</t>
  </si>
  <si>
    <t>PAKO</t>
  </si>
  <si>
    <t>EÑAUT</t>
  </si>
  <si>
    <t>IBAR</t>
  </si>
  <si>
    <t>ODRI</t>
  </si>
  <si>
    <t>ALEX</t>
  </si>
  <si>
    <t>ETXANIZ</t>
  </si>
  <si>
    <t>LARRA</t>
  </si>
  <si>
    <t>Min</t>
  </si>
  <si>
    <t>Ptos</t>
  </si>
  <si>
    <t>C</t>
  </si>
  <si>
    <t>L</t>
  </si>
  <si>
    <t>%</t>
  </si>
  <si>
    <t>Def</t>
  </si>
  <si>
    <t>Of</t>
  </si>
  <si>
    <t>To</t>
  </si>
  <si>
    <t>As</t>
  </si>
  <si>
    <t>R</t>
  </si>
  <si>
    <t>P</t>
  </si>
  <si>
    <t>F</t>
  </si>
  <si>
    <t>T. Campo</t>
  </si>
  <si>
    <t>Balones</t>
  </si>
  <si>
    <t>Faltas</t>
  </si>
  <si>
    <t>Mat</t>
  </si>
  <si>
    <t>ERROTAUNDI</t>
  </si>
  <si>
    <t>Fecha</t>
  </si>
  <si>
    <t>TOTAL</t>
  </si>
  <si>
    <t>es</t>
  </si>
  <si>
    <t>Valora</t>
  </si>
  <si>
    <t>cion</t>
  </si>
  <si>
    <t xml:space="preserve">    2 Ptos</t>
  </si>
  <si>
    <t xml:space="preserve">    3 Ptos</t>
  </si>
  <si>
    <t xml:space="preserve"> T. Libres</t>
  </si>
  <si>
    <t>SEGUROLA</t>
  </si>
  <si>
    <t>Parciales</t>
  </si>
  <si>
    <t xml:space="preserve">   Rebotes</t>
  </si>
  <si>
    <t>Tap</t>
  </si>
  <si>
    <t xml:space="preserve">ARITZ A. </t>
  </si>
  <si>
    <t xml:space="preserve">ARITZ M. </t>
  </si>
  <si>
    <t>JOSEBA</t>
  </si>
  <si>
    <r>
      <t xml:space="preserve">SEMIFINAL F4  </t>
    </r>
    <r>
      <rPr>
        <b/>
        <sz val="10"/>
        <color indexed="53"/>
        <rFont val="Comic Sans MS"/>
        <family val="4"/>
      </rPr>
      <t>LA SALLE - ERROTAUNDI ISB</t>
    </r>
  </si>
  <si>
    <t>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</si>
</sst>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yyyy/mm/dd;@"/>
  </numFmts>
  <fonts count="38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indexed="5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1" fontId="2" fillId="0" borderId="2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5"/>
  <sheetViews>
    <sheetView tabSelected="1" zoomScalePageLayoutView="0" workbookViewId="0" topLeftCell="A1">
      <selection activeCell="U15" sqref="U15"/>
    </sheetView>
  </sheetViews>
  <sheetFormatPr defaultColWidth="11.421875" defaultRowHeight="12.75"/>
  <cols>
    <col min="1" max="1" width="1.28515625" style="0" customWidth="1"/>
    <col min="2" max="2" width="3.28125" style="0" bestFit="1" customWidth="1"/>
    <col min="3" max="4" width="11.8515625" style="0" bestFit="1" customWidth="1"/>
    <col min="5" max="5" width="5.00390625" style="0" customWidth="1"/>
    <col min="6" max="7" width="3.57421875" style="0" customWidth="1"/>
    <col min="8" max="8" width="4.28125" style="0" customWidth="1"/>
    <col min="9" max="10" width="3.57421875" style="0" customWidth="1"/>
    <col min="11" max="11" width="4.28125" style="0" customWidth="1"/>
    <col min="12" max="13" width="3.57421875" style="0" customWidth="1"/>
    <col min="14" max="14" width="4.28125" style="0" customWidth="1"/>
    <col min="15" max="16" width="3.57421875" style="0" customWidth="1"/>
    <col min="17" max="20" width="4.28125" style="0" customWidth="1"/>
    <col min="21" max="21" width="3.421875" style="0" customWidth="1"/>
    <col min="22" max="23" width="4.28125" style="0" customWidth="1"/>
    <col min="24" max="25" width="3.57421875" style="0" customWidth="1"/>
    <col min="26" max="26" width="4.28125" style="0" customWidth="1"/>
    <col min="27" max="28" width="3.57421875" style="0" customWidth="1"/>
    <col min="29" max="29" width="7.140625" style="0" customWidth="1"/>
  </cols>
  <sheetData>
    <row r="2" spans="2:29" ht="16.5">
      <c r="B2" s="2" t="s">
        <v>25</v>
      </c>
      <c r="C2" s="7"/>
      <c r="D2" s="8">
        <v>39585</v>
      </c>
      <c r="E2" s="7"/>
      <c r="F2" s="7"/>
      <c r="G2" s="7"/>
      <c r="H2" s="7"/>
      <c r="I2" s="7"/>
      <c r="J2" s="7"/>
      <c r="K2" s="2" t="s">
        <v>40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2:29" ht="15.7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2:29" ht="17.25" thickBot="1">
      <c r="B4" s="2" t="s">
        <v>24</v>
      </c>
      <c r="C4" s="3"/>
      <c r="D4" s="3"/>
      <c r="E4" s="3"/>
      <c r="F4" s="53" t="s">
        <v>30</v>
      </c>
      <c r="G4" s="54"/>
      <c r="H4" s="55"/>
      <c r="I4" s="53" t="s">
        <v>31</v>
      </c>
      <c r="J4" s="59"/>
      <c r="K4" s="60"/>
      <c r="L4" s="56" t="s">
        <v>20</v>
      </c>
      <c r="M4" s="57"/>
      <c r="N4" s="58"/>
      <c r="O4" s="56" t="s">
        <v>32</v>
      </c>
      <c r="P4" s="57"/>
      <c r="Q4" s="58"/>
      <c r="R4" s="53" t="s">
        <v>35</v>
      </c>
      <c r="S4" s="54"/>
      <c r="T4" s="55"/>
      <c r="U4" s="51" t="s">
        <v>16</v>
      </c>
      <c r="V4" s="49" t="s">
        <v>21</v>
      </c>
      <c r="W4" s="50"/>
      <c r="X4" s="49" t="s">
        <v>36</v>
      </c>
      <c r="Y4" s="50"/>
      <c r="Z4" s="9" t="s">
        <v>23</v>
      </c>
      <c r="AA4" s="49" t="s">
        <v>22</v>
      </c>
      <c r="AB4" s="50"/>
      <c r="AC4" s="10" t="s">
        <v>28</v>
      </c>
    </row>
    <row r="5" spans="2:30" ht="17.25" thickBot="1">
      <c r="B5" s="3"/>
      <c r="C5" s="11"/>
      <c r="D5" s="12" t="s">
        <v>8</v>
      </c>
      <c r="E5" s="10" t="s">
        <v>9</v>
      </c>
      <c r="F5" s="13" t="s">
        <v>10</v>
      </c>
      <c r="G5" s="13" t="s">
        <v>11</v>
      </c>
      <c r="H5" s="4" t="s">
        <v>12</v>
      </c>
      <c r="I5" s="14" t="s">
        <v>10</v>
      </c>
      <c r="J5" s="14" t="s">
        <v>11</v>
      </c>
      <c r="K5" s="4" t="s">
        <v>12</v>
      </c>
      <c r="L5" s="14" t="s">
        <v>10</v>
      </c>
      <c r="M5" s="14" t="s">
        <v>11</v>
      </c>
      <c r="N5" s="4" t="s">
        <v>12</v>
      </c>
      <c r="O5" s="14" t="s">
        <v>10</v>
      </c>
      <c r="P5" s="14" t="s">
        <v>11</v>
      </c>
      <c r="Q5" s="4" t="s">
        <v>12</v>
      </c>
      <c r="R5" s="14" t="s">
        <v>13</v>
      </c>
      <c r="S5" s="15" t="s">
        <v>14</v>
      </c>
      <c r="T5" s="16" t="s">
        <v>15</v>
      </c>
      <c r="U5" s="52"/>
      <c r="V5" s="17" t="s">
        <v>17</v>
      </c>
      <c r="W5" s="18" t="s">
        <v>18</v>
      </c>
      <c r="X5" s="17" t="s">
        <v>19</v>
      </c>
      <c r="Y5" s="18" t="s">
        <v>10</v>
      </c>
      <c r="Z5" s="19" t="s">
        <v>27</v>
      </c>
      <c r="AA5" s="17" t="s">
        <v>10</v>
      </c>
      <c r="AB5" s="18" t="s">
        <v>17</v>
      </c>
      <c r="AC5" s="19" t="s">
        <v>29</v>
      </c>
      <c r="AD5" s="1"/>
    </row>
    <row r="6" spans="2:29" ht="16.5">
      <c r="B6" s="20">
        <v>4</v>
      </c>
      <c r="C6" s="4" t="s">
        <v>37</v>
      </c>
      <c r="D6" s="14"/>
      <c r="E6" s="4">
        <f>SUM((F6*2),(I6*3),O6)</f>
        <v>3</v>
      </c>
      <c r="F6" s="14">
        <v>0</v>
      </c>
      <c r="G6" s="14">
        <v>0</v>
      </c>
      <c r="H6" s="4" t="e">
        <f>AVERAGE(F6/G6)*100</f>
        <v>#DIV/0!</v>
      </c>
      <c r="I6" s="14">
        <v>1</v>
      </c>
      <c r="J6" s="21">
        <v>2</v>
      </c>
      <c r="K6" s="4">
        <f>AVERAGE(I6/J6)*100</f>
        <v>50</v>
      </c>
      <c r="L6" s="14">
        <f>SUM(F6,I6)</f>
        <v>1</v>
      </c>
      <c r="M6" s="14">
        <f>SUM(G6,J6)</f>
        <v>2</v>
      </c>
      <c r="N6" s="4">
        <f>(L6/M6)*100</f>
        <v>50</v>
      </c>
      <c r="O6" s="14">
        <v>0</v>
      </c>
      <c r="P6" s="14">
        <v>0</v>
      </c>
      <c r="Q6" s="4" t="e">
        <f>(O6/P6)*100</f>
        <v>#DIV/0!</v>
      </c>
      <c r="R6" s="14">
        <v>2</v>
      </c>
      <c r="S6" s="14">
        <v>1</v>
      </c>
      <c r="T6" s="4">
        <f>SUM(R6,S6)</f>
        <v>3</v>
      </c>
      <c r="U6" s="15"/>
      <c r="V6" s="14">
        <v>1</v>
      </c>
      <c r="W6" s="14"/>
      <c r="X6" s="22"/>
      <c r="Y6" s="15"/>
      <c r="Z6" s="14"/>
      <c r="AA6" s="22"/>
      <c r="AB6" s="14">
        <v>1</v>
      </c>
      <c r="AC6" s="4">
        <f>SUM(E6,-(G6-F6),-(J6-I6),-(P6-O6),T6,U6,V6,-W6,X6,-Y6,Z6,-AA6,AB6)</f>
        <v>7</v>
      </c>
    </row>
    <row r="7" spans="2:29" ht="16.5">
      <c r="B7" s="20">
        <v>5</v>
      </c>
      <c r="C7" s="5" t="s">
        <v>0</v>
      </c>
      <c r="D7" s="13"/>
      <c r="E7" s="5">
        <f aca="true" t="shared" si="0" ref="E7:E15">SUM((F7*2),(I7*3),O7)</f>
        <v>1</v>
      </c>
      <c r="F7" s="13">
        <v>0</v>
      </c>
      <c r="G7" s="13">
        <v>0</v>
      </c>
      <c r="H7" s="5" t="e">
        <f aca="true" t="shared" si="1" ref="H7:H15">AVERAGE(F7/G7)*100</f>
        <v>#DIV/0!</v>
      </c>
      <c r="I7" s="13">
        <v>0</v>
      </c>
      <c r="J7" s="13">
        <v>0</v>
      </c>
      <c r="K7" s="5" t="e">
        <f aca="true" t="shared" si="2" ref="K7:K15">AVERAGE(I7/J7)*100</f>
        <v>#DIV/0!</v>
      </c>
      <c r="L7" s="13">
        <f aca="true" t="shared" si="3" ref="L7:L14">SUM(F7,I7)</f>
        <v>0</v>
      </c>
      <c r="M7" s="13">
        <f aca="true" t="shared" si="4" ref="M7:M14">SUM(G7,J7)</f>
        <v>0</v>
      </c>
      <c r="N7" s="5" t="e">
        <f aca="true" t="shared" si="5" ref="N7:N14">(L7/M7)*100</f>
        <v>#DIV/0!</v>
      </c>
      <c r="O7" s="13">
        <v>1</v>
      </c>
      <c r="P7" s="13">
        <v>2</v>
      </c>
      <c r="Q7" s="5">
        <f aca="true" t="shared" si="6" ref="Q7:Q15">(O7/P7)*100</f>
        <v>50</v>
      </c>
      <c r="R7" s="13">
        <v>2</v>
      </c>
      <c r="S7" s="13"/>
      <c r="T7" s="5">
        <f aca="true" t="shared" si="7" ref="T7:T14">SUM(R7,S7)</f>
        <v>2</v>
      </c>
      <c r="U7" s="16"/>
      <c r="V7" s="13">
        <v>1</v>
      </c>
      <c r="W7" s="13">
        <v>1</v>
      </c>
      <c r="X7" s="23"/>
      <c r="Y7" s="16"/>
      <c r="Z7" s="13"/>
      <c r="AA7" s="23">
        <v>1</v>
      </c>
      <c r="AB7" s="13">
        <v>2</v>
      </c>
      <c r="AC7" s="5">
        <f aca="true" t="shared" si="8" ref="AC7:AC14">SUM(E7,-(G7-F7),-(J7-I7),-(P7-O7),T7,U7,V7,-W7,X7,-Y7,Z7,-AA7,AB7)</f>
        <v>3</v>
      </c>
    </row>
    <row r="8" spans="2:29" ht="16.5">
      <c r="B8" s="20">
        <v>7</v>
      </c>
      <c r="C8" s="5" t="s">
        <v>1</v>
      </c>
      <c r="D8" s="13"/>
      <c r="E8" s="5">
        <f t="shared" si="0"/>
        <v>6</v>
      </c>
      <c r="F8" s="13">
        <v>1</v>
      </c>
      <c r="G8" s="13">
        <v>1</v>
      </c>
      <c r="H8" s="5">
        <f t="shared" si="1"/>
        <v>100</v>
      </c>
      <c r="I8" s="13">
        <v>1</v>
      </c>
      <c r="J8" s="24">
        <v>1</v>
      </c>
      <c r="K8" s="5">
        <f t="shared" si="2"/>
        <v>100</v>
      </c>
      <c r="L8" s="13">
        <f t="shared" si="3"/>
        <v>2</v>
      </c>
      <c r="M8" s="13">
        <f t="shared" si="4"/>
        <v>2</v>
      </c>
      <c r="N8" s="5">
        <f t="shared" si="5"/>
        <v>100</v>
      </c>
      <c r="O8" s="13">
        <v>1</v>
      </c>
      <c r="P8" s="13">
        <v>2</v>
      </c>
      <c r="Q8" s="5">
        <f t="shared" si="6"/>
        <v>50</v>
      </c>
      <c r="R8" s="13">
        <v>1</v>
      </c>
      <c r="S8" s="13">
        <v>1</v>
      </c>
      <c r="T8" s="5">
        <f t="shared" si="7"/>
        <v>2</v>
      </c>
      <c r="U8" s="16"/>
      <c r="V8" s="13">
        <v>1</v>
      </c>
      <c r="W8" s="13"/>
      <c r="X8" s="23"/>
      <c r="Y8" s="16">
        <v>1</v>
      </c>
      <c r="Z8" s="13"/>
      <c r="AA8" s="23">
        <v>3</v>
      </c>
      <c r="AB8" s="13">
        <v>1</v>
      </c>
      <c r="AC8" s="5">
        <f t="shared" si="8"/>
        <v>5</v>
      </c>
    </row>
    <row r="9" spans="2:29" ht="16.5">
      <c r="B9" s="20">
        <v>8</v>
      </c>
      <c r="C9" s="5" t="s">
        <v>2</v>
      </c>
      <c r="D9" s="13" t="s">
        <v>41</v>
      </c>
      <c r="E9" s="5">
        <f t="shared" si="0"/>
        <v>9</v>
      </c>
      <c r="F9" s="13">
        <v>3</v>
      </c>
      <c r="G9" s="24">
        <v>7</v>
      </c>
      <c r="H9" s="5">
        <f t="shared" si="1"/>
        <v>42.857142857142854</v>
      </c>
      <c r="I9" s="13">
        <v>1</v>
      </c>
      <c r="J9" s="24">
        <v>4</v>
      </c>
      <c r="K9" s="5">
        <f t="shared" si="2"/>
        <v>25</v>
      </c>
      <c r="L9" s="13">
        <f t="shared" si="3"/>
        <v>4</v>
      </c>
      <c r="M9" s="13">
        <f t="shared" si="4"/>
        <v>11</v>
      </c>
      <c r="N9" s="5">
        <f t="shared" si="5"/>
        <v>36.36363636363637</v>
      </c>
      <c r="O9" s="13">
        <v>0</v>
      </c>
      <c r="P9" s="24">
        <v>0</v>
      </c>
      <c r="Q9" s="5" t="e">
        <f t="shared" si="6"/>
        <v>#DIV/0!</v>
      </c>
      <c r="R9" s="13">
        <v>3</v>
      </c>
      <c r="S9" s="24"/>
      <c r="T9" s="5">
        <f t="shared" si="7"/>
        <v>3</v>
      </c>
      <c r="U9" s="16"/>
      <c r="V9" s="24"/>
      <c r="W9" s="13">
        <v>3</v>
      </c>
      <c r="X9" s="23"/>
      <c r="Y9" s="16"/>
      <c r="Z9" s="13"/>
      <c r="AA9" s="23">
        <v>2</v>
      </c>
      <c r="AB9" s="13">
        <v>1</v>
      </c>
      <c r="AC9" s="5">
        <f t="shared" si="8"/>
        <v>1</v>
      </c>
    </row>
    <row r="10" spans="2:29" ht="16.5">
      <c r="B10" s="20">
        <v>9</v>
      </c>
      <c r="C10" s="5" t="s">
        <v>3</v>
      </c>
      <c r="D10" s="13"/>
      <c r="E10" s="5">
        <f t="shared" si="0"/>
        <v>3</v>
      </c>
      <c r="F10" s="13">
        <v>0</v>
      </c>
      <c r="G10" s="24">
        <v>1</v>
      </c>
      <c r="H10" s="5">
        <f t="shared" si="1"/>
        <v>0</v>
      </c>
      <c r="I10" s="13">
        <v>1</v>
      </c>
      <c r="J10" s="24">
        <v>2</v>
      </c>
      <c r="K10" s="5">
        <f t="shared" si="2"/>
        <v>50</v>
      </c>
      <c r="L10" s="13">
        <f t="shared" si="3"/>
        <v>1</v>
      </c>
      <c r="M10" s="13">
        <f t="shared" si="4"/>
        <v>3</v>
      </c>
      <c r="N10" s="5">
        <f t="shared" si="5"/>
        <v>33.33333333333333</v>
      </c>
      <c r="O10" s="13">
        <v>0</v>
      </c>
      <c r="P10" s="24">
        <v>0</v>
      </c>
      <c r="Q10" s="5" t="e">
        <f t="shared" si="6"/>
        <v>#DIV/0!</v>
      </c>
      <c r="R10" s="13"/>
      <c r="S10" s="13">
        <v>1</v>
      </c>
      <c r="T10" s="5">
        <f t="shared" si="7"/>
        <v>1</v>
      </c>
      <c r="U10" s="16"/>
      <c r="V10" s="13"/>
      <c r="W10" s="13">
        <v>2</v>
      </c>
      <c r="X10" s="23"/>
      <c r="Y10" s="16"/>
      <c r="Z10" s="13"/>
      <c r="AA10" s="23">
        <v>2</v>
      </c>
      <c r="AB10" s="13">
        <v>1</v>
      </c>
      <c r="AC10" s="5">
        <f t="shared" si="8"/>
        <v>-1</v>
      </c>
    </row>
    <row r="11" spans="2:29" ht="16.5">
      <c r="B11" s="20">
        <v>10</v>
      </c>
      <c r="C11" s="5" t="s">
        <v>33</v>
      </c>
      <c r="D11" s="13"/>
      <c r="E11" s="5">
        <f t="shared" si="0"/>
        <v>2</v>
      </c>
      <c r="F11" s="13">
        <v>0</v>
      </c>
      <c r="G11" s="24">
        <v>1</v>
      </c>
      <c r="H11" s="5">
        <f t="shared" si="1"/>
        <v>0</v>
      </c>
      <c r="I11" s="13">
        <v>0</v>
      </c>
      <c r="J11" s="13">
        <v>1</v>
      </c>
      <c r="K11" s="5">
        <f t="shared" si="2"/>
        <v>0</v>
      </c>
      <c r="L11" s="13">
        <f t="shared" si="3"/>
        <v>0</v>
      </c>
      <c r="M11" s="13">
        <f t="shared" si="4"/>
        <v>2</v>
      </c>
      <c r="N11" s="5">
        <f t="shared" si="5"/>
        <v>0</v>
      </c>
      <c r="O11" s="13">
        <v>2</v>
      </c>
      <c r="P11" s="24">
        <v>2</v>
      </c>
      <c r="Q11" s="5">
        <f t="shared" si="6"/>
        <v>100</v>
      </c>
      <c r="R11" s="13"/>
      <c r="S11" s="24">
        <v>1</v>
      </c>
      <c r="T11" s="5">
        <f t="shared" si="7"/>
        <v>1</v>
      </c>
      <c r="U11" s="16"/>
      <c r="V11" s="13">
        <v>1</v>
      </c>
      <c r="W11" s="13">
        <v>1</v>
      </c>
      <c r="X11" s="25"/>
      <c r="Y11" s="46"/>
      <c r="Z11" s="13"/>
      <c r="AA11" s="23">
        <v>3</v>
      </c>
      <c r="AB11" s="24">
        <v>2</v>
      </c>
      <c r="AC11" s="5">
        <f t="shared" si="8"/>
        <v>0</v>
      </c>
    </row>
    <row r="12" spans="2:29" ht="16.5">
      <c r="B12" s="20">
        <v>11</v>
      </c>
      <c r="C12" s="5" t="s">
        <v>4</v>
      </c>
      <c r="D12" s="13" t="s">
        <v>41</v>
      </c>
      <c r="E12" s="5">
        <f t="shared" si="0"/>
        <v>4</v>
      </c>
      <c r="F12" s="13">
        <v>2</v>
      </c>
      <c r="G12" s="24">
        <v>5</v>
      </c>
      <c r="H12" s="5">
        <f t="shared" si="1"/>
        <v>40</v>
      </c>
      <c r="I12" s="13">
        <v>0</v>
      </c>
      <c r="J12" s="24">
        <v>0</v>
      </c>
      <c r="K12" s="5" t="e">
        <f t="shared" si="2"/>
        <v>#DIV/0!</v>
      </c>
      <c r="L12" s="13">
        <f t="shared" si="3"/>
        <v>2</v>
      </c>
      <c r="M12" s="13">
        <f t="shared" si="4"/>
        <v>5</v>
      </c>
      <c r="N12" s="5">
        <f t="shared" si="5"/>
        <v>40</v>
      </c>
      <c r="O12" s="13">
        <v>0</v>
      </c>
      <c r="P12" s="24">
        <v>0</v>
      </c>
      <c r="Q12" s="5" t="e">
        <f t="shared" si="6"/>
        <v>#DIV/0!</v>
      </c>
      <c r="R12" s="13">
        <v>1</v>
      </c>
      <c r="S12" s="13">
        <v>3</v>
      </c>
      <c r="T12" s="5">
        <f t="shared" si="7"/>
        <v>4</v>
      </c>
      <c r="U12" s="16">
        <v>1</v>
      </c>
      <c r="V12" s="13"/>
      <c r="W12" s="13">
        <v>1</v>
      </c>
      <c r="X12" s="23">
        <v>1</v>
      </c>
      <c r="Y12" s="16"/>
      <c r="Z12" s="13"/>
      <c r="AA12" s="23">
        <v>4</v>
      </c>
      <c r="AB12" s="13">
        <v>1</v>
      </c>
      <c r="AC12" s="5">
        <f t="shared" si="8"/>
        <v>3</v>
      </c>
    </row>
    <row r="13" spans="2:29" ht="16.5">
      <c r="B13" s="20">
        <v>12</v>
      </c>
      <c r="C13" s="5" t="s">
        <v>5</v>
      </c>
      <c r="D13" s="13" t="s">
        <v>41</v>
      </c>
      <c r="E13" s="5">
        <f t="shared" si="0"/>
        <v>7</v>
      </c>
      <c r="F13" s="13">
        <v>3</v>
      </c>
      <c r="G13" s="13">
        <v>7</v>
      </c>
      <c r="H13" s="5">
        <f t="shared" si="1"/>
        <v>42.857142857142854</v>
      </c>
      <c r="I13" s="13">
        <v>0</v>
      </c>
      <c r="J13" s="24">
        <v>4</v>
      </c>
      <c r="K13" s="5">
        <f t="shared" si="2"/>
        <v>0</v>
      </c>
      <c r="L13" s="13">
        <f t="shared" si="3"/>
        <v>3</v>
      </c>
      <c r="M13" s="13">
        <f t="shared" si="4"/>
        <v>11</v>
      </c>
      <c r="N13" s="5">
        <f t="shared" si="5"/>
        <v>27.27272727272727</v>
      </c>
      <c r="O13" s="13">
        <v>1</v>
      </c>
      <c r="P13" s="24">
        <v>2</v>
      </c>
      <c r="Q13" s="5">
        <f t="shared" si="6"/>
        <v>50</v>
      </c>
      <c r="R13" s="13">
        <v>3</v>
      </c>
      <c r="S13" s="24"/>
      <c r="T13" s="5">
        <f t="shared" si="7"/>
        <v>3</v>
      </c>
      <c r="U13" s="16">
        <v>1</v>
      </c>
      <c r="V13" s="13">
        <v>1</v>
      </c>
      <c r="W13" s="13">
        <v>2</v>
      </c>
      <c r="X13" s="23"/>
      <c r="Y13" s="16"/>
      <c r="Z13" s="13"/>
      <c r="AA13" s="25">
        <v>3</v>
      </c>
      <c r="AB13" s="13"/>
      <c r="AC13" s="5">
        <f t="shared" si="8"/>
        <v>-2</v>
      </c>
    </row>
    <row r="14" spans="2:29" ht="16.5">
      <c r="B14" s="20">
        <v>13</v>
      </c>
      <c r="C14" s="5" t="s">
        <v>6</v>
      </c>
      <c r="D14" s="13"/>
      <c r="E14" s="5">
        <f t="shared" si="0"/>
        <v>17</v>
      </c>
      <c r="F14" s="13">
        <v>1</v>
      </c>
      <c r="G14" s="24">
        <v>2</v>
      </c>
      <c r="H14" s="5">
        <f t="shared" si="1"/>
        <v>50</v>
      </c>
      <c r="I14" s="13">
        <v>4</v>
      </c>
      <c r="J14" s="13">
        <v>6</v>
      </c>
      <c r="K14" s="5">
        <f t="shared" si="2"/>
        <v>66.66666666666666</v>
      </c>
      <c r="L14" s="13">
        <f t="shared" si="3"/>
        <v>5</v>
      </c>
      <c r="M14" s="13">
        <f t="shared" si="4"/>
        <v>8</v>
      </c>
      <c r="N14" s="5">
        <f t="shared" si="5"/>
        <v>62.5</v>
      </c>
      <c r="O14" s="13">
        <v>3</v>
      </c>
      <c r="P14" s="13">
        <v>4</v>
      </c>
      <c r="Q14" s="5">
        <f t="shared" si="6"/>
        <v>75</v>
      </c>
      <c r="R14" s="13">
        <v>6</v>
      </c>
      <c r="S14" s="13"/>
      <c r="T14" s="5">
        <f t="shared" si="7"/>
        <v>6</v>
      </c>
      <c r="U14" s="16"/>
      <c r="V14" s="13"/>
      <c r="W14" s="13">
        <v>1</v>
      </c>
      <c r="X14" s="23"/>
      <c r="Y14" s="16"/>
      <c r="Z14" s="13"/>
      <c r="AA14" s="23"/>
      <c r="AB14" s="13">
        <v>3</v>
      </c>
      <c r="AC14" s="5">
        <f t="shared" si="8"/>
        <v>21</v>
      </c>
    </row>
    <row r="15" spans="2:29" ht="16.5">
      <c r="B15" s="20">
        <v>15</v>
      </c>
      <c r="C15" s="5" t="s">
        <v>39</v>
      </c>
      <c r="D15" s="13" t="s">
        <v>41</v>
      </c>
      <c r="E15" s="5">
        <f t="shared" si="0"/>
        <v>20</v>
      </c>
      <c r="F15" s="13">
        <v>0</v>
      </c>
      <c r="G15" s="13">
        <v>4</v>
      </c>
      <c r="H15" s="5">
        <f t="shared" si="1"/>
        <v>0</v>
      </c>
      <c r="I15" s="13">
        <v>4</v>
      </c>
      <c r="J15" s="13">
        <v>4</v>
      </c>
      <c r="K15" s="5">
        <f t="shared" si="2"/>
        <v>100</v>
      </c>
      <c r="L15" s="13">
        <f aca="true" t="shared" si="9" ref="L15:M17">SUM(F15,I15)</f>
        <v>4</v>
      </c>
      <c r="M15" s="13">
        <f t="shared" si="9"/>
        <v>8</v>
      </c>
      <c r="N15" s="5">
        <f>(L15/M15)*100</f>
        <v>50</v>
      </c>
      <c r="O15" s="13">
        <v>8</v>
      </c>
      <c r="P15" s="13">
        <v>8</v>
      </c>
      <c r="Q15" s="5">
        <f t="shared" si="6"/>
        <v>100</v>
      </c>
      <c r="R15" s="13">
        <v>3</v>
      </c>
      <c r="S15" s="13">
        <v>1</v>
      </c>
      <c r="T15" s="5">
        <f>SUM(R15,S15)</f>
        <v>4</v>
      </c>
      <c r="U15" s="16">
        <v>5</v>
      </c>
      <c r="V15" s="13">
        <v>2</v>
      </c>
      <c r="W15" s="13">
        <v>2</v>
      </c>
      <c r="X15" s="23"/>
      <c r="Y15" s="16"/>
      <c r="Z15" s="13"/>
      <c r="AA15" s="23"/>
      <c r="AB15" s="13">
        <v>6</v>
      </c>
      <c r="AC15" s="5">
        <f>SUM(E15,-(G15-F15),-(J15-I15),-(P15-O15),T15,U15,V15,-W15,X15,-Y15,Z15,-AA15,AB15)</f>
        <v>31</v>
      </c>
    </row>
    <row r="16" spans="2:29" ht="16.5">
      <c r="B16" s="20">
        <v>16</v>
      </c>
      <c r="C16" s="5" t="s">
        <v>38</v>
      </c>
      <c r="D16" s="13" t="s">
        <v>41</v>
      </c>
      <c r="E16" s="5">
        <f>SUM((F16*2),(I16*3),O16)</f>
        <v>11</v>
      </c>
      <c r="F16" s="13">
        <v>5</v>
      </c>
      <c r="G16" s="13">
        <v>11</v>
      </c>
      <c r="H16" s="5">
        <f>AVERAGE(F16/G16)*100</f>
        <v>45.45454545454545</v>
      </c>
      <c r="I16" s="13">
        <v>0</v>
      </c>
      <c r="J16" s="13">
        <v>0</v>
      </c>
      <c r="K16" s="5" t="e">
        <f>AVERAGE(I16/J16)*100</f>
        <v>#DIV/0!</v>
      </c>
      <c r="L16" s="13">
        <f t="shared" si="9"/>
        <v>5</v>
      </c>
      <c r="M16" s="13">
        <f t="shared" si="9"/>
        <v>11</v>
      </c>
      <c r="N16" s="5">
        <f>(L16/M16)*100</f>
        <v>45.45454545454545</v>
      </c>
      <c r="O16" s="13">
        <v>1</v>
      </c>
      <c r="P16" s="13">
        <v>2</v>
      </c>
      <c r="Q16" s="5">
        <f>(O16/P16)*100</f>
        <v>50</v>
      </c>
      <c r="R16" s="13">
        <v>12</v>
      </c>
      <c r="S16" s="13">
        <v>3</v>
      </c>
      <c r="T16" s="5">
        <f>SUM(R16,S16)</f>
        <v>15</v>
      </c>
      <c r="U16" s="16"/>
      <c r="V16" s="13"/>
      <c r="W16" s="13">
        <v>2</v>
      </c>
      <c r="X16" s="23">
        <v>5</v>
      </c>
      <c r="Y16" s="16"/>
      <c r="Z16" s="13">
        <v>2</v>
      </c>
      <c r="AA16" s="23">
        <v>3</v>
      </c>
      <c r="AB16" s="13">
        <v>3</v>
      </c>
      <c r="AC16" s="5">
        <f>SUM(E16,-(G16-F16),-(J16-I16),-(P16-O16),T16,U16,V16,-W16,X16,-Y16,Z16,-AA16,AB16)</f>
        <v>24</v>
      </c>
    </row>
    <row r="17" spans="2:29" ht="17.25" thickBot="1">
      <c r="B17" s="20">
        <v>17</v>
      </c>
      <c r="C17" s="6" t="s">
        <v>7</v>
      </c>
      <c r="D17" s="26"/>
      <c r="E17" s="6">
        <f>SUM((F17*2),(I17*3),O17)</f>
        <v>2</v>
      </c>
      <c r="F17" s="26">
        <v>1</v>
      </c>
      <c r="G17" s="26">
        <v>3</v>
      </c>
      <c r="H17" s="6">
        <f>AVERAGE(F17/G17)*100</f>
        <v>33.33333333333333</v>
      </c>
      <c r="I17" s="26">
        <v>0</v>
      </c>
      <c r="J17" s="26">
        <v>0</v>
      </c>
      <c r="K17" s="6" t="e">
        <f>AVERAGE(I17/J17)*100</f>
        <v>#DIV/0!</v>
      </c>
      <c r="L17" s="26">
        <f t="shared" si="9"/>
        <v>1</v>
      </c>
      <c r="M17" s="26">
        <f t="shared" si="9"/>
        <v>3</v>
      </c>
      <c r="N17" s="6">
        <f>(L17/M17)*100</f>
        <v>33.33333333333333</v>
      </c>
      <c r="O17" s="26">
        <v>0</v>
      </c>
      <c r="P17" s="26">
        <v>0</v>
      </c>
      <c r="Q17" s="6" t="e">
        <f>(O17/P17)*100</f>
        <v>#DIV/0!</v>
      </c>
      <c r="R17" s="26">
        <v>4</v>
      </c>
      <c r="S17" s="26">
        <v>1</v>
      </c>
      <c r="T17" s="6">
        <f>SUM(R17,S17)</f>
        <v>5</v>
      </c>
      <c r="U17" s="28"/>
      <c r="V17" s="26"/>
      <c r="W17" s="26">
        <v>1</v>
      </c>
      <c r="X17" s="27"/>
      <c r="Y17" s="28"/>
      <c r="Z17" s="26"/>
      <c r="AA17" s="27">
        <v>3</v>
      </c>
      <c r="AB17" s="26">
        <v>1</v>
      </c>
      <c r="AC17" s="6">
        <f>SUM(E17,-(G17-F17),-(J17-I17),-(P17-O17),T17,U17,V17,-W17,X17,-Y17,Z17,-AA17,AB17)</f>
        <v>2</v>
      </c>
    </row>
    <row r="18" spans="2:29" ht="15.75" thickBot="1">
      <c r="B18" s="7"/>
      <c r="C18" s="7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2:29" ht="17.25" thickBot="1">
      <c r="B19" s="7"/>
      <c r="C19" s="47" t="s">
        <v>26</v>
      </c>
      <c r="D19" s="30"/>
      <c r="E19" s="31">
        <f>SUM(E6,E7,E8,E9,E10,E11,E12,E13,E14,E15,E16,E17)</f>
        <v>85</v>
      </c>
      <c r="F19" s="17">
        <f>SUM(F6,F7,F8,F9,F10,F11,F12,F13,F14,,F15,F16,F17)</f>
        <v>16</v>
      </c>
      <c r="G19" s="17">
        <f>SUM(G6,G7,G8,G9,G10,G11,G12,G13,G14,G15,G16,G17)</f>
        <v>42</v>
      </c>
      <c r="H19" s="30">
        <f>(F19/G19)*100</f>
        <v>38.095238095238095</v>
      </c>
      <c r="I19" s="17">
        <f>SUM(I6,I7,I8,I9,I10,I11,I12,I13,I14,I15,I16,I17)</f>
        <v>12</v>
      </c>
      <c r="J19" s="31">
        <f>SUM(J6,J7,J8,J9,J10,J11,J12,J13,J14,J15,J16,J17)</f>
        <v>24</v>
      </c>
      <c r="K19" s="30">
        <f>(I19/J19)*100</f>
        <v>50</v>
      </c>
      <c r="L19" s="31">
        <f>SUM(L6,L7,L8,L9,L10,L11,L12,L13,L14,L15,L16,L17)</f>
        <v>28</v>
      </c>
      <c r="M19" s="31">
        <f>SUM(M6,M7,M8,M9,M10,M11,M12,M13,M14,M15,M16,M17)</f>
        <v>66</v>
      </c>
      <c r="N19" s="17">
        <f>(L19/M19)*100</f>
        <v>42.42424242424242</v>
      </c>
      <c r="O19" s="17">
        <f>SUM(O6,O7,O8,O9,O10,O11,O12,O13,O14,O15,O16,O17)</f>
        <v>17</v>
      </c>
      <c r="P19" s="18">
        <f>SUM(P6,P7,P8,P9,P10,P11,P12,P13,P14,P15,P16,P17)</f>
        <v>22</v>
      </c>
      <c r="Q19" s="31">
        <f>(O19/P19)*100</f>
        <v>77.27272727272727</v>
      </c>
      <c r="R19" s="17">
        <f aca="true" t="shared" si="10" ref="R19:AC19">SUM(R6,R7,R8,R9,R10,R11,R12,R13,R14,R15,R16,R17)</f>
        <v>37</v>
      </c>
      <c r="S19" s="18">
        <f t="shared" si="10"/>
        <v>12</v>
      </c>
      <c r="T19" s="31">
        <f t="shared" si="10"/>
        <v>49</v>
      </c>
      <c r="U19" s="31">
        <f t="shared" si="10"/>
        <v>7</v>
      </c>
      <c r="V19" s="31">
        <f t="shared" si="10"/>
        <v>7</v>
      </c>
      <c r="W19" s="31">
        <f t="shared" si="10"/>
        <v>16</v>
      </c>
      <c r="X19" s="31">
        <f t="shared" si="10"/>
        <v>6</v>
      </c>
      <c r="Y19" s="31">
        <f t="shared" si="10"/>
        <v>1</v>
      </c>
      <c r="Z19" s="31">
        <f t="shared" si="10"/>
        <v>2</v>
      </c>
      <c r="AA19" s="31">
        <f t="shared" si="10"/>
        <v>24</v>
      </c>
      <c r="AB19" s="31">
        <f t="shared" si="10"/>
        <v>22</v>
      </c>
      <c r="AC19" s="18">
        <f t="shared" si="10"/>
        <v>94</v>
      </c>
    </row>
    <row r="20" spans="2:29" ht="15.75" thickBot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ht="17.25" thickBot="1">
      <c r="B21" s="7"/>
      <c r="C21" s="7"/>
      <c r="D21" s="32" t="s">
        <v>34</v>
      </c>
      <c r="E21" s="4">
        <v>1</v>
      </c>
      <c r="F21" s="33">
        <v>25</v>
      </c>
      <c r="G21" s="34">
        <v>17</v>
      </c>
      <c r="H21" s="35"/>
      <c r="I21" s="3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17.25" thickBot="1">
      <c r="B22" s="7"/>
      <c r="C22" s="7"/>
      <c r="D22" s="36"/>
      <c r="E22" s="30">
        <v>2</v>
      </c>
      <c r="F22" s="37">
        <v>36</v>
      </c>
      <c r="G22" s="38">
        <v>45</v>
      </c>
      <c r="H22" s="39">
        <f aca="true" t="shared" si="11" ref="H22:I24">SUM(F22:F22-F21)</f>
        <v>11</v>
      </c>
      <c r="I22" s="40">
        <f t="shared" si="11"/>
        <v>28</v>
      </c>
      <c r="J22" s="3"/>
      <c r="K22" s="3"/>
      <c r="L22" s="3"/>
      <c r="M22" s="3"/>
      <c r="N22" s="3"/>
      <c r="O22" s="3"/>
      <c r="P22" s="3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 ht="15.75" thickBot="1">
      <c r="B23" s="7"/>
      <c r="C23" s="7"/>
      <c r="D23" s="3"/>
      <c r="E23" s="30">
        <v>3</v>
      </c>
      <c r="F23" s="37">
        <v>47</v>
      </c>
      <c r="G23" s="38">
        <v>62</v>
      </c>
      <c r="H23" s="39">
        <f t="shared" si="11"/>
        <v>11</v>
      </c>
      <c r="I23" s="40">
        <f t="shared" si="11"/>
        <v>17</v>
      </c>
      <c r="J23" s="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29" ht="15.75" thickBot="1">
      <c r="B24" s="7"/>
      <c r="C24" s="7"/>
      <c r="D24" s="3"/>
      <c r="E24" s="41">
        <v>4</v>
      </c>
      <c r="F24" s="42">
        <v>63</v>
      </c>
      <c r="G24" s="43">
        <v>85</v>
      </c>
      <c r="H24" s="44">
        <f t="shared" si="11"/>
        <v>16</v>
      </c>
      <c r="I24" s="45">
        <f t="shared" si="11"/>
        <v>23</v>
      </c>
      <c r="J24" s="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6:10" ht="15">
      <c r="F25" s="48"/>
      <c r="G25" s="1"/>
      <c r="H25" s="1"/>
      <c r="I25" s="1"/>
      <c r="J25" s="1"/>
    </row>
  </sheetData>
  <sheetProtection/>
  <mergeCells count="9">
    <mergeCell ref="AA4:AB4"/>
    <mergeCell ref="V4:W4"/>
    <mergeCell ref="U4:U5"/>
    <mergeCell ref="X4:Y4"/>
    <mergeCell ref="F4:H4"/>
    <mergeCell ref="L4:N4"/>
    <mergeCell ref="O4:Q4"/>
    <mergeCell ref="R4:T4"/>
    <mergeCell ref="I4:K4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SUDUPE</cp:lastModifiedBy>
  <cp:lastPrinted>2007-12-23T23:02:39Z</cp:lastPrinted>
  <dcterms:created xsi:type="dcterms:W3CDTF">2007-10-16T16:34:27Z</dcterms:created>
  <dcterms:modified xsi:type="dcterms:W3CDTF">2008-05-18T07:48:50Z</dcterms:modified>
  <cp:category/>
  <cp:version/>
  <cp:contentType/>
  <cp:contentStatus/>
</cp:coreProperties>
</file>